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Cadaris\Desktop\"/>
    </mc:Choice>
  </mc:AlternateContent>
  <xr:revisionPtr revIDLastSave="0" documentId="8_{79B09B52-89F6-4410-B4B1-22AF9EDEE50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</sheets>
  <definedNames>
    <definedName name="_xlnm._FilterDatabase" localSheetId="0" hidden="1">'2021'!$A$3:$HG$126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7" i="1" l="1"/>
  <c r="F96" i="1"/>
  <c r="F95" i="1"/>
  <c r="F33" i="1" l="1"/>
  <c r="F32" i="1"/>
  <c r="F31" i="1"/>
  <c r="F59" i="1" l="1"/>
  <c r="F15" i="1"/>
  <c r="F14" i="1"/>
  <c r="F13" i="1"/>
</calcChain>
</file>

<file path=xl/sharedStrings.xml><?xml version="1.0" encoding="utf-8"?>
<sst xmlns="http://schemas.openxmlformats.org/spreadsheetml/2006/main" count="349" uniqueCount="142">
  <si>
    <t>FORNECEDOR</t>
  </si>
  <si>
    <t>PAGO</t>
  </si>
  <si>
    <t>CD</t>
  </si>
  <si>
    <t>Compra bateria</t>
  </si>
  <si>
    <t>Compra bateria parcela 10/10</t>
  </si>
  <si>
    <t>PARC=112PP 009/012</t>
  </si>
  <si>
    <t>799</t>
  </si>
  <si>
    <t>Apple - Mac Maris</t>
  </si>
  <si>
    <t>Delll Computadores do Brasil Ltda</t>
  </si>
  <si>
    <t>Compra Note 04/12</t>
  </si>
  <si>
    <t>Linktree</t>
  </si>
  <si>
    <t>554</t>
  </si>
  <si>
    <t>Mlabs</t>
  </si>
  <si>
    <t>Mlabs software</t>
  </si>
  <si>
    <t>663</t>
  </si>
  <si>
    <t>G &amp; S IMAGENS DO BRASIL LTDA.</t>
  </si>
  <si>
    <t>Assinatura Getty images</t>
  </si>
  <si>
    <t>697</t>
  </si>
  <si>
    <t>Locaweb</t>
  </si>
  <si>
    <t>699</t>
  </si>
  <si>
    <t>Amazon</t>
  </si>
  <si>
    <t>Hospedagem</t>
  </si>
  <si>
    <t>Google</t>
  </si>
  <si>
    <t>Google.ads</t>
  </si>
  <si>
    <t>767</t>
  </si>
  <si>
    <t>StreamYard.com</t>
  </si>
  <si>
    <t>Facebook</t>
  </si>
  <si>
    <t>WWW.REPORTEI.COM</t>
  </si>
  <si>
    <t>Reportei</t>
  </si>
  <si>
    <t>Zoom Us</t>
  </si>
  <si>
    <t>Anuidade 03/04</t>
  </si>
  <si>
    <t>IOF</t>
  </si>
  <si>
    <t>Custo transf.exterior - IOF</t>
  </si>
  <si>
    <t xml:space="preserve"> BB BATERIA</t>
  </si>
  <si>
    <t xml:space="preserve"> Compra Macbook - Maris -Parc 006/012</t>
  </si>
  <si>
    <t>Apple</t>
  </si>
  <si>
    <t>Anuidade cartão</t>
  </si>
  <si>
    <t>Compra Note 05/12</t>
  </si>
  <si>
    <t>Curso Maris 12/12</t>
  </si>
  <si>
    <t>Compra Note 07/12</t>
  </si>
  <si>
    <t>NOME</t>
  </si>
  <si>
    <t>DT. PGTO.</t>
  </si>
  <si>
    <t>nr fornecedor</t>
  </si>
  <si>
    <t>CC</t>
  </si>
  <si>
    <t>CARTÃO DE CRÉDITO VENCIMENTO ANO 2021</t>
  </si>
  <si>
    <t>Curso Maris 08/12 - curso na Plataforma Alura.</t>
  </si>
  <si>
    <t>Contratação de ferramenta - Campanha Sorrir Muda Tudo</t>
  </si>
  <si>
    <t>Contratação de ferramenta - Fee - Profissionais</t>
  </si>
  <si>
    <t>Contratação de ferramenta - CAD</t>
  </si>
  <si>
    <t>Assinatura Getty images - Custo</t>
  </si>
  <si>
    <t>Assinatura Locaweb - despesas</t>
  </si>
  <si>
    <t>Hospedagem - FEE CPVC</t>
  </si>
  <si>
    <t>Hospedagem -  CUSTO</t>
  </si>
  <si>
    <t>Hospedagem - Despesas</t>
  </si>
  <si>
    <t>Anúncio TPO - 3M - Todos pela odontologia</t>
  </si>
  <si>
    <t>Hospedagem - M - Todos pela odontologia</t>
  </si>
  <si>
    <t>765</t>
  </si>
  <si>
    <t>Reportei -  Planejamento</t>
  </si>
  <si>
    <t>Contratação de ferramenta - HARADA</t>
  </si>
  <si>
    <t>Hospedagem - HARADA</t>
  </si>
  <si>
    <t>Contratação de ferramenta -  Fee - Profissionais</t>
  </si>
  <si>
    <t>Meio &amp; Mensagem 01/03</t>
  </si>
  <si>
    <t>Serasa Experian</t>
  </si>
  <si>
    <t>624</t>
  </si>
  <si>
    <t>662</t>
  </si>
  <si>
    <t>Trampos.CO</t>
  </si>
  <si>
    <t>anúncio de vagas</t>
  </si>
  <si>
    <t>858</t>
  </si>
  <si>
    <t>Shutterstock</t>
  </si>
  <si>
    <t>Dell Computadores do Brasil Ltda</t>
  </si>
  <si>
    <t>Anuidade</t>
  </si>
  <si>
    <t>Assinatura Locaweb - Despesa</t>
  </si>
  <si>
    <t>Hospedagem - Custo</t>
  </si>
  <si>
    <t>Hospedagem - despesa</t>
  </si>
  <si>
    <t>Renovação Assinatura Anual  - despesa</t>
  </si>
  <si>
    <t>compra consulta completa CNPJ - CAD</t>
  </si>
  <si>
    <t>Contratação de ferramenta - Colgate -  Outros (Profissionais)</t>
  </si>
  <si>
    <t>StreamYard.com - Colgate -  Outros (Profissionais)</t>
  </si>
  <si>
    <t>Reportei - Colgate -  Outros (Profissionais)</t>
  </si>
  <si>
    <t>Zoom Us - Harada</t>
  </si>
  <si>
    <t>StreamYard.com -Colgate -  Harada</t>
  </si>
  <si>
    <t>Linktree - Colgate -  Outros (Profissionais)</t>
  </si>
  <si>
    <t>Mlabs software -  Fee - Profissionais</t>
  </si>
  <si>
    <t>Compra de imagem - Custo</t>
  </si>
  <si>
    <t>Curso Maris 10/12 -  curso na Plataforma Alura.</t>
  </si>
  <si>
    <t>Parc 007/012 0 Compra Macbook - Maris</t>
  </si>
  <si>
    <t>Contratação de ferramenta - Abimo - Campanha Sorrir Muda Tudo</t>
  </si>
  <si>
    <t>Contratação de ferramenta - Colgate - Fee - Profissionais</t>
  </si>
  <si>
    <t>Cartão Visa - ANUIDADE E TAXAS</t>
  </si>
  <si>
    <t>Anuiedade Cartão de credito</t>
  </si>
  <si>
    <t>Vimeo</t>
  </si>
  <si>
    <t>Dell Computadores</t>
  </si>
  <si>
    <t>Rizzo Embalagens</t>
  </si>
  <si>
    <t>Amamos Caixas</t>
  </si>
  <si>
    <t>Kalunga</t>
  </si>
  <si>
    <t>Mercado Pago Total embalagem</t>
  </si>
  <si>
    <t>Google ADS</t>
  </si>
  <si>
    <t>Isabela Flores</t>
  </si>
  <si>
    <t>Ifood</t>
  </si>
  <si>
    <t>IOF S/ TRANS INTER REAIS</t>
  </si>
  <si>
    <t>CUSTO TRANS. EXTERIOR-IOF</t>
  </si>
  <si>
    <t>Ebooks Colgate</t>
  </si>
  <si>
    <t>Compra parcela 01/12</t>
  </si>
  <si>
    <t>Farma Colgate</t>
  </si>
  <si>
    <t>Colgate Profissionais</t>
  </si>
  <si>
    <t>Compra flores Monique - 01/02</t>
  </si>
  <si>
    <t>638</t>
  </si>
  <si>
    <t>549</t>
  </si>
  <si>
    <t>Anuncios Denstply</t>
  </si>
  <si>
    <t>Linkedin</t>
  </si>
  <si>
    <t>Contratação de ferramenta -Colgate - Fee - Profissionais</t>
  </si>
  <si>
    <t>Contratação de ferramenta CAD</t>
  </si>
  <si>
    <t>Assinatura anual - Laoha -  Laoha - Colgate Industrial (GTC</t>
  </si>
  <si>
    <t>Meio &amp; Mensagem</t>
  </si>
  <si>
    <t>Renovação Assinatura Anual -  02/03</t>
  </si>
  <si>
    <t>Hospedagem - Colgate- FEE CPVC</t>
  </si>
  <si>
    <t>Hospedagem - custos</t>
  </si>
  <si>
    <t>Hospedagem - despesas</t>
  </si>
  <si>
    <t xml:space="preserve">StreamYard.com - Colgate -  Outros (Profissionais) </t>
  </si>
  <si>
    <t>Curso Maris 11/12 -  curso na Plataforma Alura.</t>
  </si>
  <si>
    <t>Compra Macbook - Maris -Parc 008/012</t>
  </si>
  <si>
    <t>Compra Note - Dell - 06/12</t>
  </si>
  <si>
    <t>Renovação Assinatura Anual -  03/03</t>
  </si>
  <si>
    <t>Compra Macbook - Maris - Parc 009/012</t>
  </si>
  <si>
    <t>Compra Ifood - Niver Stefany</t>
  </si>
  <si>
    <t>Assinatura Getty images - Custos</t>
  </si>
  <si>
    <t>Hospedagem - Colgate - FEE CPVC</t>
  </si>
  <si>
    <t>Hospedagem - Custos</t>
  </si>
  <si>
    <t>Conteúdo clientes - Colgate -  Outros (Profissionais)</t>
  </si>
  <si>
    <t>Anúncio TPO - Colgate - Todos Pela Odontologia</t>
  </si>
  <si>
    <t>StreamYard.com - Harada</t>
  </si>
  <si>
    <t>Compra saco parcela 01/05 - Dentsply</t>
  </si>
  <si>
    <t>Custo frete 01/05 - Dentsply</t>
  </si>
  <si>
    <t>Compra fita parcela 01/04 - Dentsply</t>
  </si>
  <si>
    <t>Custo frete 01/04 - Dentsply</t>
  </si>
  <si>
    <t>compra caixa parcela 01/03 - Dentsply</t>
  </si>
  <si>
    <t>Compra fita adesiva - Dentsply</t>
  </si>
  <si>
    <t>Frete compra - Dentsply</t>
  </si>
  <si>
    <t>Compra embalagem  - Dentsply</t>
  </si>
  <si>
    <t>Anúncio TPO - Todos Pela Odontologia</t>
  </si>
  <si>
    <t>Mlabs - Colgate - Todos Pela Odontologia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</si>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</sst>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11"/>
      <name val="Calibri"/>
      <family val="2"/>
      <scheme val="minor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1"/>
      <color theme="1"/>
      <name val="Tahoma"/>
      <family val="2"/>
    </font>
    <font>
      <sz val="11"/>
      <color rgb="FF333333"/>
      <name val="Tahoma"/>
      <family val="2"/>
    </font>
    <font>
      <u/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000000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49" fontId="3" fillId="0" borderId="3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164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4" fontId="3" fillId="0" borderId="3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" fillId="0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wrapText="1"/>
    </xf>
    <xf numFmtId="0" fontId="5" fillId="0" borderId="3" xfId="0" applyFont="1" applyFill="1" applyBorder="1" applyAlignment="1">
      <alignment horizontal="left" vertical="center"/>
    </xf>
    <xf numFmtId="1" fontId="6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49" fontId="3" fillId="0" borderId="3" xfId="2" applyNumberFormat="1" applyFont="1" applyFill="1" applyBorder="1" applyAlignment="1">
      <alignment horizontal="left" vertical="center"/>
    </xf>
    <xf numFmtId="49" fontId="3" fillId="2" borderId="3" xfId="2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49" fontId="3" fillId="0" borderId="3" xfId="2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4" fillId="0" borderId="3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5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/>
    </xf>
    <xf numFmtId="44" fontId="7" fillId="0" borderId="3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49" fontId="3" fillId="0" borderId="3" xfId="2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7" fillId="0" borderId="3" xfId="0" applyFont="1" applyFill="1" applyBorder="1" applyAlignment="1"/>
    <xf numFmtId="165" fontId="7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left"/>
    </xf>
    <xf numFmtId="44" fontId="4" fillId="0" borderId="3" xfId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 vertical="center"/>
    </xf>
    <xf numFmtId="44" fontId="4" fillId="0" borderId="0" xfId="1" applyFont="1" applyFill="1" applyAlignment="1">
      <alignment horizontal="center"/>
    </xf>
    <xf numFmtId="44" fontId="7" fillId="2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44" fontId="11" fillId="0" borderId="3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vertical="center" wrapText="1"/>
    </xf>
    <xf numFmtId="0" fontId="12" fillId="0" borderId="3" xfId="4" applyFill="1" applyBorder="1" applyAlignment="1">
      <alignment vertical="center" wrapText="1"/>
    </xf>
    <xf numFmtId="0" fontId="11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9" xfId="0" applyFont="1" applyFill="1" applyBorder="1"/>
    <xf numFmtId="164" fontId="4" fillId="3" borderId="9" xfId="0" applyNumberFormat="1" applyFont="1" applyFill="1" applyBorder="1" applyAlignment="1">
      <alignment wrapText="1"/>
    </xf>
    <xf numFmtId="0" fontId="4" fillId="3" borderId="9" xfId="0" applyFont="1" applyFill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/>
    <xf numFmtId="0" fontId="0" fillId="0" borderId="0" xfId="0" applyFill="1"/>
    <xf numFmtId="0" fontId="0" fillId="0" borderId="3" xfId="0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44" fontId="4" fillId="0" borderId="0" xfId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5">
    <cellStyle name="Hiperligação" xfId="4" builtinId="8"/>
    <cellStyle name="Moeda" xfId="1" builtinId="4"/>
    <cellStyle name="Mo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treamyard.com/" TargetMode="External"/><Relationship Id="rId2" Type="http://schemas.openxmlformats.org/officeDocument/2006/relationships/hyperlink" Target="http://www.reportei.com/" TargetMode="External"/><Relationship Id="rId1" Type="http://schemas.openxmlformats.org/officeDocument/2006/relationships/hyperlink" Target="http://streamyard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treamyard.com/" TargetMode="External"/><Relationship Id="rId4" Type="http://schemas.openxmlformats.org/officeDocument/2006/relationships/hyperlink" Target="http://www.reporte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G127"/>
  <sheetViews>
    <sheetView showGridLines="0" tabSelected="1" topLeftCell="B1" workbookViewId="0">
      <pane ySplit="1" topLeftCell="A2" activePane="bottomLeft" state="frozen"/>
      <selection activeCell="B1" sqref="B1"/>
      <selection pane="bottomLeft" sqref="A1:H1"/>
    </sheetView>
  </sheetViews>
  <sheetFormatPr defaultColWidth="9.140625" defaultRowHeight="15" x14ac:dyDescent="0.25"/>
  <cols>
    <col min="1" max="1" width="41.140625" style="13" hidden="1" customWidth="1"/>
    <col min="2" max="2" width="38.85546875" style="13" customWidth="1"/>
    <col min="3" max="3" width="29" style="7" customWidth="1"/>
    <col min="4" max="4" width="34.140625" style="15" customWidth="1"/>
    <col min="5" max="5" width="14" style="41" bestFit="1" customWidth="1"/>
    <col min="6" max="6" width="18.28515625" style="66" bestFit="1" customWidth="1"/>
    <col min="7" max="7" width="20.42578125" style="7" customWidth="1"/>
    <col min="8" max="8" width="16.5703125" style="61" bestFit="1" customWidth="1"/>
    <col min="9" max="215" width="9.140625" style="6"/>
    <col min="216" max="16384" width="9.140625" style="7"/>
  </cols>
  <sheetData>
    <row r="1" spans="1:215" x14ac:dyDescent="0.25">
      <c r="A1" s="97" t="s">
        <v>44</v>
      </c>
      <c r="B1" s="98"/>
      <c r="C1" s="98"/>
      <c r="D1" s="98"/>
      <c r="E1" s="98"/>
      <c r="F1" s="98"/>
      <c r="G1" s="98"/>
      <c r="H1" s="99"/>
    </row>
    <row r="2" spans="1:215" x14ac:dyDescent="0.25">
      <c r="A2" s="52"/>
      <c r="B2" s="16" t="s">
        <v>40</v>
      </c>
      <c r="C2" s="16" t="s">
        <v>41</v>
      </c>
      <c r="D2" s="36" t="s">
        <v>0</v>
      </c>
      <c r="E2" s="17" t="s">
        <v>42</v>
      </c>
      <c r="F2" s="63" t="s">
        <v>1</v>
      </c>
      <c r="G2" s="18" t="s">
        <v>2</v>
      </c>
      <c r="H2" s="19" t="s">
        <v>43</v>
      </c>
    </row>
    <row r="3" spans="1:215" ht="15" customHeight="1" x14ac:dyDescent="0.25">
      <c r="A3" s="53" t="s">
        <v>3</v>
      </c>
      <c r="B3" s="34" t="s">
        <v>4</v>
      </c>
      <c r="C3" s="8">
        <v>44201</v>
      </c>
      <c r="D3" s="37" t="s">
        <v>33</v>
      </c>
      <c r="E3" s="5">
        <v>237</v>
      </c>
      <c r="F3" s="12">
        <v>49.99</v>
      </c>
      <c r="G3" s="20">
        <v>579</v>
      </c>
      <c r="H3" s="20">
        <v>50</v>
      </c>
    </row>
    <row r="4" spans="1:215" ht="15" customHeight="1" x14ac:dyDescent="0.25">
      <c r="A4" s="53" t="s">
        <v>5</v>
      </c>
      <c r="B4" s="31" t="s">
        <v>45</v>
      </c>
      <c r="C4" s="8">
        <v>44201</v>
      </c>
      <c r="D4" s="37" t="s">
        <v>68</v>
      </c>
      <c r="E4" s="5">
        <v>238</v>
      </c>
      <c r="F4" s="12">
        <v>100</v>
      </c>
      <c r="G4" s="1" t="s">
        <v>6</v>
      </c>
      <c r="H4" s="20">
        <v>50</v>
      </c>
    </row>
    <row r="5" spans="1:215" ht="15" customHeight="1" x14ac:dyDescent="0.25">
      <c r="A5" s="53" t="s">
        <v>7</v>
      </c>
      <c r="B5" s="31" t="s">
        <v>34</v>
      </c>
      <c r="C5" s="8">
        <v>44201</v>
      </c>
      <c r="D5" s="37" t="s">
        <v>35</v>
      </c>
      <c r="E5" s="5">
        <v>245</v>
      </c>
      <c r="F5" s="12">
        <v>1274.9100000000001</v>
      </c>
      <c r="G5" s="1" t="s">
        <v>56</v>
      </c>
      <c r="H5" s="20">
        <v>0</v>
      </c>
    </row>
    <row r="6" spans="1:215" ht="15.75" customHeight="1" x14ac:dyDescent="0.25">
      <c r="A6" s="53" t="s">
        <v>8</v>
      </c>
      <c r="B6" s="31" t="s">
        <v>9</v>
      </c>
      <c r="C6" s="8">
        <v>44201</v>
      </c>
      <c r="D6" s="37" t="s">
        <v>8</v>
      </c>
      <c r="E6" s="5">
        <v>204</v>
      </c>
      <c r="F6" s="12">
        <v>357.91</v>
      </c>
      <c r="G6" s="1" t="s">
        <v>56</v>
      </c>
      <c r="H6" s="20">
        <v>0</v>
      </c>
    </row>
    <row r="7" spans="1:215" ht="28.5" x14ac:dyDescent="0.25">
      <c r="A7" s="54" t="s">
        <v>10</v>
      </c>
      <c r="B7" s="51" t="s">
        <v>76</v>
      </c>
      <c r="C7" s="8">
        <v>44201</v>
      </c>
      <c r="D7" s="43" t="s">
        <v>10</v>
      </c>
      <c r="E7" s="5">
        <v>256</v>
      </c>
      <c r="F7" s="12">
        <v>16</v>
      </c>
      <c r="G7" s="1" t="s">
        <v>11</v>
      </c>
      <c r="H7" s="20">
        <v>0</v>
      </c>
    </row>
    <row r="8" spans="1:215" ht="15" customHeight="1" thickBot="1" x14ac:dyDescent="0.3">
      <c r="A8" s="53" t="s">
        <v>12</v>
      </c>
      <c r="B8" s="31" t="s">
        <v>46</v>
      </c>
      <c r="C8" s="8">
        <v>44201</v>
      </c>
      <c r="D8" s="37" t="s">
        <v>13</v>
      </c>
      <c r="E8" s="5">
        <v>219</v>
      </c>
      <c r="F8" s="12">
        <v>28.4</v>
      </c>
      <c r="G8" s="1" t="s">
        <v>14</v>
      </c>
      <c r="H8" s="20">
        <v>0</v>
      </c>
    </row>
    <row r="9" spans="1:215" s="9" customFormat="1" ht="15" customHeight="1" x14ac:dyDescent="0.25">
      <c r="A9" s="53" t="s">
        <v>12</v>
      </c>
      <c r="B9" s="31" t="s">
        <v>47</v>
      </c>
      <c r="C9" s="8">
        <v>44201</v>
      </c>
      <c r="D9" s="37" t="s">
        <v>13</v>
      </c>
      <c r="E9" s="5">
        <v>219</v>
      </c>
      <c r="F9" s="12">
        <v>22.9</v>
      </c>
      <c r="G9" s="1" t="s">
        <v>14</v>
      </c>
      <c r="H9" s="20"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10" customFormat="1" ht="15" customHeight="1" x14ac:dyDescent="0.25">
      <c r="A10" s="53" t="s">
        <v>12</v>
      </c>
      <c r="B10" s="31" t="s">
        <v>48</v>
      </c>
      <c r="C10" s="8">
        <v>44201</v>
      </c>
      <c r="D10" s="37" t="s">
        <v>13</v>
      </c>
      <c r="E10" s="5">
        <v>219</v>
      </c>
      <c r="F10" s="12">
        <v>22.9</v>
      </c>
      <c r="G10" s="1" t="s">
        <v>14</v>
      </c>
      <c r="H10" s="20">
        <v>50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x14ac:dyDescent="0.25">
      <c r="A11" s="53" t="s">
        <v>15</v>
      </c>
      <c r="B11" s="31" t="s">
        <v>49</v>
      </c>
      <c r="C11" s="8">
        <v>44201</v>
      </c>
      <c r="D11" s="37" t="s">
        <v>16</v>
      </c>
      <c r="E11" s="5">
        <v>57</v>
      </c>
      <c r="F11" s="12">
        <v>485.42</v>
      </c>
      <c r="G11" s="1" t="s">
        <v>17</v>
      </c>
      <c r="H11" s="20">
        <v>40</v>
      </c>
    </row>
    <row r="12" spans="1:215" ht="15" customHeight="1" x14ac:dyDescent="0.25">
      <c r="A12" s="53" t="s">
        <v>18</v>
      </c>
      <c r="B12" s="31" t="s">
        <v>50</v>
      </c>
      <c r="C12" s="8">
        <v>44201</v>
      </c>
      <c r="D12" s="37" t="s">
        <v>18</v>
      </c>
      <c r="E12" s="5">
        <v>10</v>
      </c>
      <c r="F12" s="12">
        <v>117.74</v>
      </c>
      <c r="G12" s="1" t="s">
        <v>19</v>
      </c>
      <c r="H12" s="20">
        <v>0</v>
      </c>
    </row>
    <row r="13" spans="1:215" s="10" customFormat="1" ht="15" customHeight="1" x14ac:dyDescent="0.25">
      <c r="A13" s="53" t="s">
        <v>20</v>
      </c>
      <c r="B13" s="31" t="s">
        <v>51</v>
      </c>
      <c r="C13" s="8">
        <v>44201</v>
      </c>
      <c r="D13" s="37" t="s">
        <v>20</v>
      </c>
      <c r="E13" s="5">
        <v>32</v>
      </c>
      <c r="F13" s="12">
        <f>858.11*0.5</f>
        <v>429.05500000000001</v>
      </c>
      <c r="G13" s="1" t="s">
        <v>19</v>
      </c>
      <c r="H13" s="20"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10" customFormat="1" ht="15" customHeight="1" x14ac:dyDescent="0.25">
      <c r="A14" s="53" t="s">
        <v>20</v>
      </c>
      <c r="B14" s="31" t="s">
        <v>52</v>
      </c>
      <c r="C14" s="8">
        <v>44201</v>
      </c>
      <c r="D14" s="38" t="s">
        <v>20</v>
      </c>
      <c r="E14" s="5">
        <v>32</v>
      </c>
      <c r="F14" s="12">
        <f>858.11*0.355</f>
        <v>304.62905000000001</v>
      </c>
      <c r="G14" s="1" t="s">
        <v>19</v>
      </c>
      <c r="H14" s="20">
        <v>40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10" customFormat="1" ht="15" customHeight="1" x14ac:dyDescent="0.25">
      <c r="A15" s="54" t="s">
        <v>20</v>
      </c>
      <c r="B15" s="31" t="s">
        <v>53</v>
      </c>
      <c r="C15" s="8">
        <v>44201</v>
      </c>
      <c r="D15" s="43" t="s">
        <v>20</v>
      </c>
      <c r="E15" s="5">
        <v>32</v>
      </c>
      <c r="F15" s="12">
        <f>858.11*0.145</f>
        <v>124.42595</v>
      </c>
      <c r="G15" s="1" t="s">
        <v>19</v>
      </c>
      <c r="H15" s="20"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10" customFormat="1" ht="15" customHeight="1" x14ac:dyDescent="0.25">
      <c r="A16" s="53" t="s">
        <v>22</v>
      </c>
      <c r="B16" s="31" t="s">
        <v>54</v>
      </c>
      <c r="C16" s="8">
        <v>44201</v>
      </c>
      <c r="D16" s="37" t="s">
        <v>23</v>
      </c>
      <c r="E16" s="5">
        <v>119</v>
      </c>
      <c r="F16" s="12">
        <v>64.73</v>
      </c>
      <c r="G16" s="1" t="s">
        <v>24</v>
      </c>
      <c r="H16" s="20"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10" customFormat="1" ht="15" customHeight="1" x14ac:dyDescent="0.25">
      <c r="A17" s="53" t="s">
        <v>22</v>
      </c>
      <c r="B17" s="31" t="s">
        <v>21</v>
      </c>
      <c r="C17" s="8">
        <v>44201</v>
      </c>
      <c r="D17" s="37" t="s">
        <v>22</v>
      </c>
      <c r="E17" s="5">
        <v>119</v>
      </c>
      <c r="F17" s="12">
        <v>6.99</v>
      </c>
      <c r="G17" s="1" t="s">
        <v>19</v>
      </c>
      <c r="H17" s="20"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10" customFormat="1" ht="15" customHeight="1" x14ac:dyDescent="0.25">
      <c r="A18" s="53" t="s">
        <v>25</v>
      </c>
      <c r="B18" s="31" t="s">
        <v>77</v>
      </c>
      <c r="C18" s="8">
        <v>44201</v>
      </c>
      <c r="D18" s="37" t="s">
        <v>25</v>
      </c>
      <c r="E18" s="14">
        <v>239</v>
      </c>
      <c r="F18" s="12">
        <v>133.5</v>
      </c>
      <c r="G18" s="19">
        <v>699</v>
      </c>
      <c r="H18" s="20"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10" customFormat="1" ht="15" customHeight="1" x14ac:dyDescent="0.25">
      <c r="A19" s="53" t="s">
        <v>26</v>
      </c>
      <c r="B19" s="31" t="s">
        <v>55</v>
      </c>
      <c r="C19" s="8">
        <v>44201</v>
      </c>
      <c r="D19" s="43" t="s">
        <v>26</v>
      </c>
      <c r="E19" s="5">
        <v>24</v>
      </c>
      <c r="F19" s="12">
        <v>921</v>
      </c>
      <c r="G19" s="5">
        <v>699</v>
      </c>
      <c r="H19" s="20"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10" customFormat="1" ht="15" customHeight="1" x14ac:dyDescent="0.25">
      <c r="A20" s="53" t="s">
        <v>27</v>
      </c>
      <c r="B20" s="31" t="s">
        <v>57</v>
      </c>
      <c r="C20" s="8">
        <v>44201</v>
      </c>
      <c r="D20" s="37" t="s">
        <v>28</v>
      </c>
      <c r="E20" s="5">
        <v>243</v>
      </c>
      <c r="F20" s="12">
        <v>79.900000000000006</v>
      </c>
      <c r="G20" s="1" t="s">
        <v>11</v>
      </c>
      <c r="H20" s="20">
        <v>55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10" customFormat="1" x14ac:dyDescent="0.25">
      <c r="A21" s="53" t="s">
        <v>29</v>
      </c>
      <c r="B21" s="31" t="s">
        <v>58</v>
      </c>
      <c r="C21" s="8">
        <v>44201</v>
      </c>
      <c r="D21" s="37" t="s">
        <v>29</v>
      </c>
      <c r="E21" s="14">
        <v>244</v>
      </c>
      <c r="F21" s="12">
        <v>80.5</v>
      </c>
      <c r="G21" s="20">
        <v>554</v>
      </c>
      <c r="H21" s="20"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10" customFormat="1" ht="15" customHeight="1" x14ac:dyDescent="0.25">
      <c r="A22" s="53" t="s">
        <v>25</v>
      </c>
      <c r="B22" s="31" t="s">
        <v>59</v>
      </c>
      <c r="C22" s="8">
        <v>44201</v>
      </c>
      <c r="D22" s="37" t="s">
        <v>25</v>
      </c>
      <c r="E22" s="14">
        <v>239</v>
      </c>
      <c r="F22" s="12">
        <v>134.25</v>
      </c>
      <c r="G22" s="20">
        <v>699</v>
      </c>
      <c r="H22" s="20">
        <v>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10" customFormat="1" x14ac:dyDescent="0.25">
      <c r="A23" s="53" t="s">
        <v>10</v>
      </c>
      <c r="B23" s="31" t="s">
        <v>76</v>
      </c>
      <c r="C23" s="8">
        <v>44201</v>
      </c>
      <c r="D23" s="37" t="s">
        <v>10</v>
      </c>
      <c r="E23" s="5">
        <v>256</v>
      </c>
      <c r="F23" s="12">
        <v>16</v>
      </c>
      <c r="G23" s="1" t="s">
        <v>14</v>
      </c>
      <c r="H23" s="20"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10" customFormat="1" x14ac:dyDescent="0.25">
      <c r="A24" s="53" t="s">
        <v>10</v>
      </c>
      <c r="B24" s="31" t="s">
        <v>76</v>
      </c>
      <c r="C24" s="8">
        <v>44201</v>
      </c>
      <c r="D24" s="37" t="s">
        <v>10</v>
      </c>
      <c r="E24" s="5">
        <v>256</v>
      </c>
      <c r="F24" s="12">
        <v>16</v>
      </c>
      <c r="G24" s="1" t="s">
        <v>14</v>
      </c>
      <c r="H24" s="20"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10" customFormat="1" ht="15" customHeight="1" x14ac:dyDescent="0.25">
      <c r="A25" s="54" t="s">
        <v>13</v>
      </c>
      <c r="B25" s="31" t="s">
        <v>60</v>
      </c>
      <c r="C25" s="8">
        <v>44201</v>
      </c>
      <c r="D25" s="43" t="s">
        <v>13</v>
      </c>
      <c r="E25" s="4">
        <v>219</v>
      </c>
      <c r="F25" s="12">
        <v>28.4</v>
      </c>
      <c r="G25" s="1" t="s">
        <v>14</v>
      </c>
      <c r="H25" s="20"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10" customFormat="1" ht="15" customHeight="1" x14ac:dyDescent="0.25">
      <c r="A26" s="53" t="s">
        <v>30</v>
      </c>
      <c r="B26" s="34" t="s">
        <v>36</v>
      </c>
      <c r="C26" s="8">
        <v>44201</v>
      </c>
      <c r="D26" s="37" t="s">
        <v>30</v>
      </c>
      <c r="E26" s="11">
        <v>224</v>
      </c>
      <c r="F26" s="12">
        <v>45</v>
      </c>
      <c r="G26" s="23">
        <v>627</v>
      </c>
      <c r="H26" s="11"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10" customFormat="1" ht="15" customHeight="1" x14ac:dyDescent="0.25">
      <c r="A27" s="54" t="s">
        <v>31</v>
      </c>
      <c r="B27" s="35" t="s">
        <v>31</v>
      </c>
      <c r="C27" s="8">
        <v>44201</v>
      </c>
      <c r="D27" s="39" t="s">
        <v>31</v>
      </c>
      <c r="E27" s="11">
        <v>224</v>
      </c>
      <c r="F27" s="12">
        <v>3.06</v>
      </c>
      <c r="G27" s="23">
        <v>15</v>
      </c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10" customFormat="1" ht="15.75" thickBot="1" x14ac:dyDescent="0.3">
      <c r="A28" s="55" t="s">
        <v>32</v>
      </c>
      <c r="B28" s="35" t="s">
        <v>32</v>
      </c>
      <c r="C28" s="8">
        <v>44201</v>
      </c>
      <c r="D28" s="39" t="s">
        <v>32</v>
      </c>
      <c r="E28" s="11">
        <v>224</v>
      </c>
      <c r="F28" s="12">
        <v>76.98</v>
      </c>
      <c r="G28" s="23">
        <v>15</v>
      </c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x14ac:dyDescent="0.25">
      <c r="B29" s="34" t="s">
        <v>36</v>
      </c>
      <c r="C29" s="8">
        <v>44201</v>
      </c>
      <c r="D29" s="42" t="s">
        <v>70</v>
      </c>
      <c r="E29" s="11">
        <v>224</v>
      </c>
      <c r="F29" s="64">
        <v>17.5</v>
      </c>
      <c r="G29" s="11">
        <v>15</v>
      </c>
      <c r="H29" s="11"/>
    </row>
    <row r="30" spans="1:215" x14ac:dyDescent="0.25">
      <c r="B30" s="31" t="s">
        <v>71</v>
      </c>
      <c r="C30" s="8">
        <v>44232</v>
      </c>
      <c r="D30" s="40" t="s">
        <v>18</v>
      </c>
      <c r="E30" s="11">
        <v>10</v>
      </c>
      <c r="F30" s="65">
        <v>117.74</v>
      </c>
      <c r="G30" s="1" t="s">
        <v>19</v>
      </c>
      <c r="H30" s="20">
        <v>0</v>
      </c>
    </row>
    <row r="31" spans="1:215" x14ac:dyDescent="0.25">
      <c r="B31" s="31" t="s">
        <v>51</v>
      </c>
      <c r="C31" s="8">
        <v>44232</v>
      </c>
      <c r="D31" s="40" t="s">
        <v>20</v>
      </c>
      <c r="E31" s="11">
        <v>32</v>
      </c>
      <c r="F31" s="65">
        <f>955.99*0.5</f>
        <v>477.995</v>
      </c>
      <c r="G31" s="1" t="s">
        <v>19</v>
      </c>
      <c r="H31" s="20">
        <v>0</v>
      </c>
    </row>
    <row r="32" spans="1:215" x14ac:dyDescent="0.25">
      <c r="B32" s="31" t="s">
        <v>72</v>
      </c>
      <c r="C32" s="8">
        <v>44232</v>
      </c>
      <c r="D32" s="40" t="s">
        <v>20</v>
      </c>
      <c r="E32" s="11">
        <v>32</v>
      </c>
      <c r="F32" s="65">
        <f>955.99*0.355</f>
        <v>339.37644999999998</v>
      </c>
      <c r="G32" s="1" t="s">
        <v>19</v>
      </c>
      <c r="H32" s="20">
        <v>40</v>
      </c>
    </row>
    <row r="33" spans="2:8" x14ac:dyDescent="0.25">
      <c r="B33" s="31" t="s">
        <v>73</v>
      </c>
      <c r="C33" s="8">
        <v>44232</v>
      </c>
      <c r="D33" s="56" t="s">
        <v>20</v>
      </c>
      <c r="E33" s="11">
        <v>32</v>
      </c>
      <c r="F33" s="65">
        <f>955.99*0.145</f>
        <v>138.61855</v>
      </c>
      <c r="G33" s="1" t="s">
        <v>19</v>
      </c>
      <c r="H33" s="20">
        <v>0</v>
      </c>
    </row>
    <row r="34" spans="2:8" x14ac:dyDescent="0.25">
      <c r="B34" s="57" t="s">
        <v>74</v>
      </c>
      <c r="C34" s="8">
        <v>44232</v>
      </c>
      <c r="D34" s="40" t="s">
        <v>61</v>
      </c>
      <c r="E34" s="11">
        <v>59</v>
      </c>
      <c r="F34" s="65">
        <v>130</v>
      </c>
      <c r="G34" s="20">
        <v>618</v>
      </c>
      <c r="H34" s="20">
        <v>0</v>
      </c>
    </row>
    <row r="35" spans="2:8" x14ac:dyDescent="0.25">
      <c r="B35" s="31" t="s">
        <v>75</v>
      </c>
      <c r="C35" s="8">
        <v>44232</v>
      </c>
      <c r="D35" s="56" t="s">
        <v>62</v>
      </c>
      <c r="E35" s="11">
        <v>261</v>
      </c>
      <c r="F35" s="65">
        <v>30</v>
      </c>
      <c r="G35" s="1" t="s">
        <v>63</v>
      </c>
      <c r="H35" s="20">
        <v>50</v>
      </c>
    </row>
    <row r="36" spans="2:8" x14ac:dyDescent="0.25">
      <c r="B36" s="28" t="s">
        <v>22</v>
      </c>
      <c r="C36" s="8">
        <v>44232</v>
      </c>
      <c r="D36" s="40" t="s">
        <v>22</v>
      </c>
      <c r="E36" s="11">
        <v>119</v>
      </c>
      <c r="F36" s="65">
        <v>6.99</v>
      </c>
      <c r="G36" s="1" t="s">
        <v>64</v>
      </c>
      <c r="H36" s="20">
        <v>50</v>
      </c>
    </row>
    <row r="37" spans="2:8" x14ac:dyDescent="0.25">
      <c r="B37" s="31" t="s">
        <v>77</v>
      </c>
      <c r="C37" s="8">
        <v>44232</v>
      </c>
      <c r="D37" s="22" t="s">
        <v>25</v>
      </c>
      <c r="E37" s="11">
        <v>239</v>
      </c>
      <c r="F37" s="12">
        <v>144.75</v>
      </c>
      <c r="G37" s="5">
        <v>554</v>
      </c>
      <c r="H37" s="20">
        <v>0</v>
      </c>
    </row>
    <row r="38" spans="2:8" x14ac:dyDescent="0.25">
      <c r="B38" s="31" t="s">
        <v>78</v>
      </c>
      <c r="C38" s="8">
        <v>44232</v>
      </c>
      <c r="D38" s="40" t="s">
        <v>27</v>
      </c>
      <c r="E38" s="11">
        <v>243</v>
      </c>
      <c r="F38" s="65">
        <v>79.900000000000006</v>
      </c>
      <c r="G38" s="1" t="s">
        <v>11</v>
      </c>
      <c r="H38" s="20">
        <v>55</v>
      </c>
    </row>
    <row r="39" spans="2:8" x14ac:dyDescent="0.25">
      <c r="B39" s="31" t="s">
        <v>66</v>
      </c>
      <c r="C39" s="8">
        <v>44232</v>
      </c>
      <c r="D39" s="40" t="s">
        <v>65</v>
      </c>
      <c r="E39" s="11">
        <v>233</v>
      </c>
      <c r="F39" s="65">
        <v>200</v>
      </c>
      <c r="G39" s="1" t="s">
        <v>67</v>
      </c>
      <c r="H39" s="20">
        <v>0</v>
      </c>
    </row>
    <row r="40" spans="2:8" x14ac:dyDescent="0.25">
      <c r="B40" s="31" t="s">
        <v>80</v>
      </c>
      <c r="C40" s="8">
        <v>44232</v>
      </c>
      <c r="D40" s="40" t="s">
        <v>25</v>
      </c>
      <c r="E40" s="11">
        <v>239</v>
      </c>
      <c r="F40" s="65">
        <v>138.75</v>
      </c>
      <c r="G40" s="20">
        <v>554</v>
      </c>
      <c r="H40" s="20">
        <v>0</v>
      </c>
    </row>
    <row r="41" spans="2:8" x14ac:dyDescent="0.25">
      <c r="B41" s="28" t="s">
        <v>79</v>
      </c>
      <c r="C41" s="8">
        <v>44232</v>
      </c>
      <c r="D41" s="40" t="s">
        <v>29</v>
      </c>
      <c r="E41" s="11">
        <v>244</v>
      </c>
      <c r="F41" s="65">
        <v>83.19</v>
      </c>
      <c r="G41" s="20">
        <v>554</v>
      </c>
      <c r="H41" s="20">
        <v>0</v>
      </c>
    </row>
    <row r="42" spans="2:8" x14ac:dyDescent="0.25">
      <c r="B42" s="28" t="s">
        <v>81</v>
      </c>
      <c r="C42" s="8">
        <v>44232</v>
      </c>
      <c r="D42" s="40" t="s">
        <v>10</v>
      </c>
      <c r="E42" s="11">
        <v>0</v>
      </c>
      <c r="F42" s="65">
        <v>16</v>
      </c>
      <c r="G42" s="1" t="s">
        <v>11</v>
      </c>
      <c r="H42" s="20">
        <v>0</v>
      </c>
    </row>
    <row r="43" spans="2:8" x14ac:dyDescent="0.25">
      <c r="B43" s="28" t="s">
        <v>81</v>
      </c>
      <c r="C43" s="8">
        <v>44232</v>
      </c>
      <c r="D43" s="40" t="s">
        <v>10</v>
      </c>
      <c r="E43" s="11">
        <v>0</v>
      </c>
      <c r="F43" s="65">
        <v>16</v>
      </c>
      <c r="G43" s="1" t="s">
        <v>11</v>
      </c>
      <c r="H43" s="20">
        <v>0</v>
      </c>
    </row>
    <row r="44" spans="2:8" x14ac:dyDescent="0.25">
      <c r="B44" s="48" t="s">
        <v>82</v>
      </c>
      <c r="C44" s="8">
        <v>44232</v>
      </c>
      <c r="D44" s="56" t="s">
        <v>13</v>
      </c>
      <c r="E44" s="11">
        <v>219</v>
      </c>
      <c r="F44" s="65">
        <v>28.4</v>
      </c>
      <c r="G44" s="1" t="s">
        <v>14</v>
      </c>
      <c r="H44" s="20">
        <v>0</v>
      </c>
    </row>
    <row r="45" spans="2:8" x14ac:dyDescent="0.25">
      <c r="B45" s="31" t="s">
        <v>83</v>
      </c>
      <c r="C45" s="8">
        <v>44232</v>
      </c>
      <c r="D45" s="40" t="s">
        <v>68</v>
      </c>
      <c r="E45" s="11">
        <v>262</v>
      </c>
      <c r="F45" s="65">
        <v>280.27999999999997</v>
      </c>
      <c r="G45" s="1" t="s">
        <v>17</v>
      </c>
      <c r="H45" s="20">
        <v>40</v>
      </c>
    </row>
    <row r="46" spans="2:8" x14ac:dyDescent="0.25">
      <c r="B46" s="31" t="s">
        <v>81</v>
      </c>
      <c r="C46" s="8">
        <v>44232</v>
      </c>
      <c r="D46" s="40" t="s">
        <v>10</v>
      </c>
      <c r="E46" s="11">
        <v>0</v>
      </c>
      <c r="F46" s="65">
        <v>16</v>
      </c>
      <c r="G46" s="1" t="s">
        <v>11</v>
      </c>
      <c r="H46" s="20">
        <v>0</v>
      </c>
    </row>
    <row r="47" spans="2:8" x14ac:dyDescent="0.25">
      <c r="B47" s="31" t="s">
        <v>84</v>
      </c>
      <c r="C47" s="8">
        <v>44232</v>
      </c>
      <c r="D47" s="37" t="s">
        <v>68</v>
      </c>
      <c r="E47" s="5">
        <v>238</v>
      </c>
      <c r="F47" s="12">
        <v>100</v>
      </c>
      <c r="G47" s="1" t="s">
        <v>6</v>
      </c>
      <c r="H47" s="20">
        <v>50</v>
      </c>
    </row>
    <row r="48" spans="2:8" x14ac:dyDescent="0.25">
      <c r="B48" s="31" t="s">
        <v>85</v>
      </c>
      <c r="C48" s="8">
        <v>44232</v>
      </c>
      <c r="D48" s="40" t="s">
        <v>35</v>
      </c>
      <c r="E48" s="11">
        <v>245</v>
      </c>
      <c r="F48" s="65">
        <v>1274.9100000000001</v>
      </c>
      <c r="G48" s="1" t="s">
        <v>56</v>
      </c>
      <c r="H48" s="20">
        <v>50</v>
      </c>
    </row>
    <row r="49" spans="1:215" x14ac:dyDescent="0.25">
      <c r="B49" s="31" t="s">
        <v>37</v>
      </c>
      <c r="C49" s="8">
        <v>44232</v>
      </c>
      <c r="D49" s="40" t="s">
        <v>69</v>
      </c>
      <c r="E49" s="11">
        <v>204</v>
      </c>
      <c r="F49" s="65">
        <v>357.91</v>
      </c>
      <c r="G49" s="1" t="s">
        <v>56</v>
      </c>
      <c r="H49" s="20">
        <v>50</v>
      </c>
    </row>
    <row r="50" spans="1:215" x14ac:dyDescent="0.25">
      <c r="B50" s="31" t="s">
        <v>81</v>
      </c>
      <c r="C50" s="8">
        <v>44232</v>
      </c>
      <c r="D50" s="40" t="s">
        <v>10</v>
      </c>
      <c r="E50" s="11">
        <v>0</v>
      </c>
      <c r="F50" s="65">
        <v>16</v>
      </c>
      <c r="G50" s="1" t="s">
        <v>11</v>
      </c>
      <c r="H50" s="20">
        <v>0</v>
      </c>
    </row>
    <row r="51" spans="1:215" x14ac:dyDescent="0.25">
      <c r="B51" s="31" t="s">
        <v>86</v>
      </c>
      <c r="C51" s="8">
        <v>44232</v>
      </c>
      <c r="D51" s="40" t="s">
        <v>12</v>
      </c>
      <c r="E51" s="11">
        <v>219</v>
      </c>
      <c r="F51" s="65">
        <v>28.4</v>
      </c>
      <c r="G51" s="1" t="s">
        <v>14</v>
      </c>
      <c r="H51" s="20">
        <v>0</v>
      </c>
    </row>
    <row r="52" spans="1:215" x14ac:dyDescent="0.25">
      <c r="B52" s="31" t="s">
        <v>87</v>
      </c>
      <c r="C52" s="8">
        <v>44232</v>
      </c>
      <c r="D52" s="40" t="s">
        <v>12</v>
      </c>
      <c r="E52" s="11">
        <v>219</v>
      </c>
      <c r="F52" s="65">
        <v>22.9</v>
      </c>
      <c r="G52" s="1" t="s">
        <v>14</v>
      </c>
      <c r="H52" s="20">
        <v>0</v>
      </c>
    </row>
    <row r="53" spans="1:215" x14ac:dyDescent="0.25">
      <c r="B53" s="31" t="s">
        <v>48</v>
      </c>
      <c r="C53" s="8">
        <v>44232</v>
      </c>
      <c r="D53" s="40" t="s">
        <v>12</v>
      </c>
      <c r="E53" s="11">
        <v>219</v>
      </c>
      <c r="F53" s="65">
        <v>22.9</v>
      </c>
      <c r="G53" s="1" t="s">
        <v>14</v>
      </c>
      <c r="H53" s="20">
        <v>50</v>
      </c>
    </row>
    <row r="54" spans="1:215" x14ac:dyDescent="0.25">
      <c r="B54" s="31" t="s">
        <v>89</v>
      </c>
      <c r="C54" s="8">
        <v>44232</v>
      </c>
      <c r="D54" s="40" t="s">
        <v>70</v>
      </c>
      <c r="E54" s="11">
        <v>224</v>
      </c>
      <c r="F54" s="65">
        <v>45</v>
      </c>
      <c r="G54" s="20">
        <v>15</v>
      </c>
      <c r="H54" s="20"/>
    </row>
    <row r="55" spans="1:215" x14ac:dyDescent="0.25">
      <c r="B55" s="31" t="s">
        <v>16</v>
      </c>
      <c r="C55" s="8">
        <v>44232</v>
      </c>
      <c r="D55" s="40" t="s">
        <v>15</v>
      </c>
      <c r="E55" s="11">
        <v>209</v>
      </c>
      <c r="F55" s="65">
        <v>485.42</v>
      </c>
      <c r="G55" s="1" t="s">
        <v>17</v>
      </c>
      <c r="H55" s="20">
        <v>40</v>
      </c>
    </row>
    <row r="56" spans="1:215" x14ac:dyDescent="0.25">
      <c r="B56" s="50" t="s">
        <v>88</v>
      </c>
      <c r="C56" s="8">
        <v>44232</v>
      </c>
      <c r="D56" s="56" t="s">
        <v>31</v>
      </c>
      <c r="E56" s="11">
        <v>224</v>
      </c>
      <c r="F56" s="65">
        <v>4.08</v>
      </c>
      <c r="G56" s="20">
        <v>15</v>
      </c>
      <c r="H56" s="95"/>
    </row>
    <row r="57" spans="1:215" x14ac:dyDescent="0.25">
      <c r="B57" s="50" t="s">
        <v>88</v>
      </c>
      <c r="C57" s="8">
        <v>44232</v>
      </c>
      <c r="D57" s="56" t="s">
        <v>32</v>
      </c>
      <c r="E57" s="11">
        <v>224</v>
      </c>
      <c r="F57" s="65">
        <v>102.27</v>
      </c>
      <c r="G57" s="20">
        <v>15</v>
      </c>
      <c r="H57" s="20"/>
    </row>
    <row r="58" spans="1:215" x14ac:dyDescent="0.25">
      <c r="B58" s="34" t="s">
        <v>36</v>
      </c>
      <c r="C58" s="8">
        <v>44232</v>
      </c>
      <c r="D58" s="42" t="s">
        <v>70</v>
      </c>
      <c r="E58" s="11">
        <v>224</v>
      </c>
      <c r="F58" s="64">
        <v>17.5</v>
      </c>
      <c r="G58" s="11">
        <v>15</v>
      </c>
      <c r="H58" s="11"/>
    </row>
    <row r="59" spans="1:215" s="90" customFormat="1" x14ac:dyDescent="0.25">
      <c r="A59" s="83"/>
      <c r="B59" s="84"/>
      <c r="C59" s="85"/>
      <c r="D59" s="86"/>
      <c r="E59" s="87"/>
      <c r="F59" s="88">
        <f>SUM(F30:F58)</f>
        <v>4721.2800000000007</v>
      </c>
      <c r="G59" s="85"/>
      <c r="H59" s="87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</row>
    <row r="60" spans="1:215" x14ac:dyDescent="0.25">
      <c r="B60" s="78" t="s">
        <v>114</v>
      </c>
      <c r="C60" s="8">
        <v>44260</v>
      </c>
      <c r="D60" s="69" t="s">
        <v>113</v>
      </c>
      <c r="E60" s="11">
        <v>59</v>
      </c>
      <c r="F60" s="70">
        <v>130</v>
      </c>
      <c r="G60" s="68">
        <v>618</v>
      </c>
      <c r="H60" s="20">
        <v>0</v>
      </c>
    </row>
    <row r="61" spans="1:215" ht="28.5" x14ac:dyDescent="0.25">
      <c r="B61" s="79" t="s">
        <v>110</v>
      </c>
      <c r="C61" s="8">
        <v>44260</v>
      </c>
      <c r="D61" s="72" t="s">
        <v>12</v>
      </c>
      <c r="E61" s="11">
        <v>219</v>
      </c>
      <c r="F61" s="70">
        <v>22.9</v>
      </c>
      <c r="G61" s="71">
        <v>663</v>
      </c>
      <c r="H61" s="20">
        <v>0</v>
      </c>
    </row>
    <row r="62" spans="1:215" x14ac:dyDescent="0.25">
      <c r="B62" s="80" t="s">
        <v>111</v>
      </c>
      <c r="C62" s="8">
        <v>44260</v>
      </c>
      <c r="D62" s="74" t="s">
        <v>12</v>
      </c>
      <c r="E62" s="11">
        <v>219</v>
      </c>
      <c r="F62" s="70">
        <v>22.9</v>
      </c>
      <c r="G62" s="73">
        <v>663</v>
      </c>
      <c r="H62" s="73">
        <v>50</v>
      </c>
    </row>
    <row r="63" spans="1:215" ht="29.25" x14ac:dyDescent="0.25">
      <c r="B63" s="81" t="s">
        <v>49</v>
      </c>
      <c r="C63" s="8">
        <v>44260</v>
      </c>
      <c r="D63" s="69" t="s">
        <v>15</v>
      </c>
      <c r="E63" s="11">
        <v>209</v>
      </c>
      <c r="F63" s="70">
        <v>485.41</v>
      </c>
      <c r="G63" s="75">
        <v>697</v>
      </c>
      <c r="H63" s="68">
        <v>40</v>
      </c>
    </row>
    <row r="64" spans="1:215" x14ac:dyDescent="0.25">
      <c r="B64" s="81" t="s">
        <v>50</v>
      </c>
      <c r="C64" s="8">
        <v>44260</v>
      </c>
      <c r="D64" s="69" t="s">
        <v>18</v>
      </c>
      <c r="E64" s="11"/>
      <c r="F64" s="70">
        <v>117.74</v>
      </c>
      <c r="G64" s="75">
        <v>699</v>
      </c>
      <c r="H64" s="20">
        <v>0</v>
      </c>
    </row>
    <row r="65" spans="2:8" ht="28.5" x14ac:dyDescent="0.25">
      <c r="B65" s="80" t="s">
        <v>112</v>
      </c>
      <c r="C65" s="8">
        <v>44260</v>
      </c>
      <c r="D65" s="74" t="s">
        <v>90</v>
      </c>
      <c r="E65" s="11">
        <v>272</v>
      </c>
      <c r="F65" s="70">
        <v>472.92</v>
      </c>
      <c r="G65" s="73">
        <v>699</v>
      </c>
      <c r="H65" s="20">
        <v>0</v>
      </c>
    </row>
    <row r="66" spans="2:8" ht="28.5" x14ac:dyDescent="0.25">
      <c r="B66" s="74" t="s">
        <v>81</v>
      </c>
      <c r="C66" s="8">
        <v>44260</v>
      </c>
      <c r="D66" s="74" t="s">
        <v>10</v>
      </c>
      <c r="E66" s="11">
        <v>0</v>
      </c>
      <c r="F66" s="70">
        <v>16</v>
      </c>
      <c r="G66" s="73">
        <v>554</v>
      </c>
      <c r="H66" s="20">
        <v>0</v>
      </c>
    </row>
    <row r="67" spans="2:8" x14ac:dyDescent="0.25">
      <c r="B67" s="80" t="s">
        <v>115</v>
      </c>
      <c r="C67" s="8">
        <v>44260</v>
      </c>
      <c r="D67" s="74" t="s">
        <v>20</v>
      </c>
      <c r="E67" s="11">
        <v>32</v>
      </c>
      <c r="F67" s="70">
        <v>458.15</v>
      </c>
      <c r="G67" s="73">
        <v>699</v>
      </c>
      <c r="H67" s="20">
        <v>0</v>
      </c>
    </row>
    <row r="68" spans="2:8" x14ac:dyDescent="0.25">
      <c r="B68" s="80" t="s">
        <v>116</v>
      </c>
      <c r="C68" s="8">
        <v>44260</v>
      </c>
      <c r="D68" s="74" t="s">
        <v>20</v>
      </c>
      <c r="E68" s="11">
        <v>32</v>
      </c>
      <c r="F68" s="70">
        <v>325.29000000000002</v>
      </c>
      <c r="G68" s="73">
        <v>699</v>
      </c>
      <c r="H68" s="73">
        <v>40</v>
      </c>
    </row>
    <row r="69" spans="2:8" x14ac:dyDescent="0.25">
      <c r="B69" s="80" t="s">
        <v>117</v>
      </c>
      <c r="C69" s="8">
        <v>44260</v>
      </c>
      <c r="D69" s="74" t="s">
        <v>20</v>
      </c>
      <c r="E69" s="11">
        <v>32</v>
      </c>
      <c r="F69" s="70">
        <v>132.86000000000001</v>
      </c>
      <c r="G69" s="73">
        <v>699</v>
      </c>
      <c r="H69" s="20">
        <v>0</v>
      </c>
    </row>
    <row r="70" spans="2:8" x14ac:dyDescent="0.25">
      <c r="B70" s="80" t="s">
        <v>108</v>
      </c>
      <c r="C70" s="8">
        <v>44260</v>
      </c>
      <c r="D70" s="74" t="s">
        <v>109</v>
      </c>
      <c r="E70" s="11">
        <v>0</v>
      </c>
      <c r="F70" s="70">
        <v>313.93</v>
      </c>
      <c r="G70" s="73">
        <v>767</v>
      </c>
      <c r="H70" s="20">
        <v>0</v>
      </c>
    </row>
    <row r="71" spans="2:8" x14ac:dyDescent="0.25">
      <c r="B71" s="80" t="s">
        <v>108</v>
      </c>
      <c r="C71" s="8">
        <v>44260</v>
      </c>
      <c r="D71" s="74" t="s">
        <v>109</v>
      </c>
      <c r="E71" s="11">
        <v>0</v>
      </c>
      <c r="F71" s="70">
        <v>263.43</v>
      </c>
      <c r="G71" s="73">
        <v>767</v>
      </c>
      <c r="H71" s="20">
        <v>0</v>
      </c>
    </row>
    <row r="72" spans="2:8" x14ac:dyDescent="0.25">
      <c r="B72" s="80" t="s">
        <v>108</v>
      </c>
      <c r="C72" s="8">
        <v>44260</v>
      </c>
      <c r="D72" s="69" t="s">
        <v>109</v>
      </c>
      <c r="E72" s="11">
        <v>0</v>
      </c>
      <c r="F72" s="70">
        <v>257.99</v>
      </c>
      <c r="G72" s="73">
        <v>767</v>
      </c>
      <c r="H72" s="20">
        <v>0</v>
      </c>
    </row>
    <row r="73" spans="2:8" x14ac:dyDescent="0.25">
      <c r="B73" s="82" t="s">
        <v>22</v>
      </c>
      <c r="C73" s="8">
        <v>44260</v>
      </c>
      <c r="D73" s="74" t="s">
        <v>22</v>
      </c>
      <c r="E73" s="5">
        <v>119</v>
      </c>
      <c r="F73" s="70">
        <v>6.99</v>
      </c>
      <c r="G73" s="73">
        <v>662</v>
      </c>
      <c r="H73" s="96"/>
    </row>
    <row r="74" spans="2:8" x14ac:dyDescent="0.25">
      <c r="B74" s="80" t="s">
        <v>108</v>
      </c>
      <c r="C74" s="8">
        <v>44260</v>
      </c>
      <c r="D74" s="69" t="s">
        <v>109</v>
      </c>
      <c r="E74" s="11">
        <v>0</v>
      </c>
      <c r="F74" s="70">
        <v>227.3</v>
      </c>
      <c r="G74" s="73">
        <v>767</v>
      </c>
      <c r="H74" s="20">
        <v>0</v>
      </c>
    </row>
    <row r="75" spans="2:8" x14ac:dyDescent="0.25">
      <c r="B75" s="91" t="s">
        <v>118</v>
      </c>
      <c r="C75" s="8">
        <v>44260</v>
      </c>
      <c r="D75" s="77" t="s">
        <v>25</v>
      </c>
      <c r="E75" s="11">
        <v>239</v>
      </c>
      <c r="F75" s="70">
        <v>141.25</v>
      </c>
      <c r="G75" s="73">
        <v>554</v>
      </c>
      <c r="H75" s="20">
        <v>0</v>
      </c>
    </row>
    <row r="76" spans="2:8" x14ac:dyDescent="0.25">
      <c r="B76" s="80" t="s">
        <v>108</v>
      </c>
      <c r="C76" s="8">
        <v>44260</v>
      </c>
      <c r="D76" s="74" t="s">
        <v>109</v>
      </c>
      <c r="E76" s="11">
        <v>0</v>
      </c>
      <c r="F76" s="70">
        <v>118.11</v>
      </c>
      <c r="G76" s="73">
        <v>767</v>
      </c>
      <c r="H76" s="20">
        <v>0</v>
      </c>
    </row>
    <row r="77" spans="2:8" x14ac:dyDescent="0.25">
      <c r="B77" s="77" t="s">
        <v>27</v>
      </c>
      <c r="C77" s="8">
        <v>44260</v>
      </c>
      <c r="D77" s="77" t="s">
        <v>27</v>
      </c>
      <c r="E77" s="11">
        <v>243</v>
      </c>
      <c r="F77" s="70">
        <v>79.900000000000006</v>
      </c>
      <c r="G77" s="73">
        <v>554</v>
      </c>
      <c r="H77" s="73">
        <v>55</v>
      </c>
    </row>
    <row r="78" spans="2:8" x14ac:dyDescent="0.25">
      <c r="B78" s="77" t="s">
        <v>25</v>
      </c>
      <c r="C78" s="8">
        <v>44260</v>
      </c>
      <c r="D78" s="77" t="s">
        <v>25</v>
      </c>
      <c r="E78" s="11">
        <v>239</v>
      </c>
      <c r="F78" s="70">
        <v>141.75</v>
      </c>
      <c r="G78" s="73">
        <v>554</v>
      </c>
      <c r="H78" s="20">
        <v>0</v>
      </c>
    </row>
    <row r="79" spans="2:8" x14ac:dyDescent="0.25">
      <c r="B79" s="74" t="s">
        <v>29</v>
      </c>
      <c r="C79" s="8">
        <v>44260</v>
      </c>
      <c r="D79" s="74" t="s">
        <v>29</v>
      </c>
      <c r="E79" s="11">
        <v>0</v>
      </c>
      <c r="F79" s="70">
        <v>84.99</v>
      </c>
      <c r="G79" s="73">
        <v>554</v>
      </c>
      <c r="H79" s="20">
        <v>0</v>
      </c>
    </row>
    <row r="80" spans="2:8" x14ac:dyDescent="0.25">
      <c r="B80" s="74" t="s">
        <v>10</v>
      </c>
      <c r="C80" s="8">
        <v>44260</v>
      </c>
      <c r="D80" s="74" t="s">
        <v>10</v>
      </c>
      <c r="E80" s="11">
        <v>0</v>
      </c>
      <c r="F80" s="70">
        <v>16</v>
      </c>
      <c r="G80" s="73">
        <v>554</v>
      </c>
      <c r="H80" s="20">
        <v>0</v>
      </c>
    </row>
    <row r="81" spans="2:8" x14ac:dyDescent="0.25">
      <c r="B81" s="74" t="s">
        <v>10</v>
      </c>
      <c r="C81" s="8">
        <v>44260</v>
      </c>
      <c r="D81" s="74" t="s">
        <v>10</v>
      </c>
      <c r="E81" s="11">
        <v>0</v>
      </c>
      <c r="F81" s="70">
        <v>16</v>
      </c>
      <c r="G81" s="73">
        <v>554</v>
      </c>
      <c r="H81" s="20">
        <v>0</v>
      </c>
    </row>
    <row r="82" spans="2:8" x14ac:dyDescent="0.25">
      <c r="B82" s="69" t="s">
        <v>12</v>
      </c>
      <c r="C82" s="8">
        <v>44260</v>
      </c>
      <c r="D82" s="69" t="s">
        <v>12</v>
      </c>
      <c r="E82" s="11">
        <v>219</v>
      </c>
      <c r="F82" s="70">
        <v>28.4</v>
      </c>
      <c r="G82" s="71">
        <v>663</v>
      </c>
      <c r="H82" s="20">
        <v>0</v>
      </c>
    </row>
    <row r="83" spans="2:8" ht="28.5" x14ac:dyDescent="0.25">
      <c r="B83" s="80" t="s">
        <v>119</v>
      </c>
      <c r="C83" s="8">
        <v>44260</v>
      </c>
      <c r="D83" s="37" t="s">
        <v>68</v>
      </c>
      <c r="E83" s="5">
        <v>238</v>
      </c>
      <c r="F83" s="70">
        <v>100</v>
      </c>
      <c r="G83" s="73">
        <v>799</v>
      </c>
      <c r="H83" s="73">
        <v>50</v>
      </c>
    </row>
    <row r="84" spans="2:8" ht="28.5" x14ac:dyDescent="0.25">
      <c r="B84" s="80" t="s">
        <v>120</v>
      </c>
      <c r="C84" s="8">
        <v>44260</v>
      </c>
      <c r="D84" s="74" t="s">
        <v>35</v>
      </c>
      <c r="E84" s="11">
        <v>245</v>
      </c>
      <c r="F84" s="70">
        <v>1274.9100000000001</v>
      </c>
      <c r="G84" s="92">
        <v>765</v>
      </c>
      <c r="H84" s="92">
        <v>50</v>
      </c>
    </row>
    <row r="85" spans="2:8" x14ac:dyDescent="0.25">
      <c r="B85" s="80" t="s">
        <v>121</v>
      </c>
      <c r="C85" s="8">
        <v>44260</v>
      </c>
      <c r="D85" s="40" t="s">
        <v>69</v>
      </c>
      <c r="E85" s="11">
        <v>204</v>
      </c>
      <c r="F85" s="70">
        <v>357.91</v>
      </c>
      <c r="G85" s="92">
        <v>765</v>
      </c>
      <c r="H85" s="92">
        <v>50</v>
      </c>
    </row>
    <row r="86" spans="2:8" x14ac:dyDescent="0.25">
      <c r="B86" s="34" t="s">
        <v>36</v>
      </c>
      <c r="C86" s="8">
        <v>44260</v>
      </c>
      <c r="D86" s="42" t="s">
        <v>70</v>
      </c>
      <c r="E86" s="11">
        <v>224</v>
      </c>
      <c r="F86" s="64">
        <v>17.5</v>
      </c>
      <c r="G86" s="76"/>
      <c r="H86" s="96">
        <v>50</v>
      </c>
    </row>
    <row r="87" spans="2:8" x14ac:dyDescent="0.25">
      <c r="B87" s="69" t="s">
        <v>31</v>
      </c>
      <c r="C87" s="8">
        <v>44260</v>
      </c>
      <c r="D87" s="69" t="s">
        <v>31</v>
      </c>
      <c r="E87" s="11">
        <v>224</v>
      </c>
      <c r="F87" s="70">
        <v>3.06</v>
      </c>
      <c r="G87" s="76"/>
      <c r="H87" s="96"/>
    </row>
    <row r="88" spans="2:8" x14ac:dyDescent="0.25">
      <c r="B88" s="69" t="s">
        <v>32</v>
      </c>
      <c r="C88" s="8">
        <v>44260</v>
      </c>
      <c r="D88" s="69" t="s">
        <v>32</v>
      </c>
      <c r="E88" s="11">
        <v>224</v>
      </c>
      <c r="F88" s="70">
        <v>187.44</v>
      </c>
      <c r="G88" s="76"/>
      <c r="H88" s="96"/>
    </row>
    <row r="89" spans="2:8" x14ac:dyDescent="0.25">
      <c r="B89" s="31" t="s">
        <v>122</v>
      </c>
      <c r="C89" s="8">
        <v>44291</v>
      </c>
      <c r="D89" s="24" t="s">
        <v>113</v>
      </c>
      <c r="E89" s="11">
        <v>59</v>
      </c>
      <c r="F89" s="65">
        <v>130</v>
      </c>
      <c r="G89" s="1">
        <v>618</v>
      </c>
      <c r="H89" s="20">
        <v>0</v>
      </c>
    </row>
    <row r="90" spans="2:8" x14ac:dyDescent="0.25">
      <c r="B90" s="31" t="s">
        <v>101</v>
      </c>
      <c r="C90" s="8">
        <v>44291</v>
      </c>
      <c r="D90" s="24" t="s">
        <v>10</v>
      </c>
      <c r="E90" s="11">
        <v>0</v>
      </c>
      <c r="F90" s="65">
        <v>16</v>
      </c>
      <c r="G90" s="2" t="s">
        <v>11</v>
      </c>
      <c r="H90" s="20">
        <v>0</v>
      </c>
    </row>
    <row r="91" spans="2:8" ht="28.5" x14ac:dyDescent="0.25">
      <c r="B91" s="51" t="s">
        <v>87</v>
      </c>
      <c r="C91" s="8">
        <v>44291</v>
      </c>
      <c r="D91" s="24" t="s">
        <v>12</v>
      </c>
      <c r="E91" s="11">
        <v>219</v>
      </c>
      <c r="F91" s="65">
        <v>22.9</v>
      </c>
      <c r="G91" s="1" t="s">
        <v>14</v>
      </c>
      <c r="H91" s="20">
        <v>0</v>
      </c>
    </row>
    <row r="92" spans="2:8" x14ac:dyDescent="0.25">
      <c r="B92" s="31" t="s">
        <v>48</v>
      </c>
      <c r="C92" s="8">
        <v>44291</v>
      </c>
      <c r="D92" s="29" t="s">
        <v>12</v>
      </c>
      <c r="E92" s="11">
        <v>210</v>
      </c>
      <c r="F92" s="65">
        <v>22.9</v>
      </c>
      <c r="G92" s="1" t="s">
        <v>14</v>
      </c>
      <c r="H92" s="20">
        <v>50</v>
      </c>
    </row>
    <row r="93" spans="2:8" x14ac:dyDescent="0.25">
      <c r="B93" s="44" t="s">
        <v>125</v>
      </c>
      <c r="C93" s="8">
        <v>44291</v>
      </c>
      <c r="D93" s="47" t="s">
        <v>15</v>
      </c>
      <c r="E93" s="11">
        <v>209</v>
      </c>
      <c r="F93" s="65">
        <v>485.42</v>
      </c>
      <c r="G93" s="45" t="s">
        <v>17</v>
      </c>
      <c r="H93" s="46">
        <v>40</v>
      </c>
    </row>
    <row r="94" spans="2:8" x14ac:dyDescent="0.25">
      <c r="B94" s="31" t="s">
        <v>50</v>
      </c>
      <c r="C94" s="8">
        <v>44291</v>
      </c>
      <c r="D94" s="24" t="s">
        <v>18</v>
      </c>
      <c r="E94" s="11">
        <v>192</v>
      </c>
      <c r="F94" s="65">
        <v>117.74</v>
      </c>
      <c r="G94" s="1" t="s">
        <v>19</v>
      </c>
      <c r="H94" s="20">
        <v>0</v>
      </c>
    </row>
    <row r="95" spans="2:8" x14ac:dyDescent="0.25">
      <c r="B95" s="31" t="s">
        <v>126</v>
      </c>
      <c r="C95" s="8">
        <v>44291</v>
      </c>
      <c r="D95" s="3" t="s">
        <v>20</v>
      </c>
      <c r="E95" s="11">
        <v>32</v>
      </c>
      <c r="F95" s="12">
        <f>903.52*0.5</f>
        <v>451.76</v>
      </c>
      <c r="G95" s="5" t="s">
        <v>19</v>
      </c>
      <c r="H95" s="20">
        <v>0</v>
      </c>
    </row>
    <row r="96" spans="2:8" x14ac:dyDescent="0.25">
      <c r="B96" s="31" t="s">
        <v>127</v>
      </c>
      <c r="C96" s="8">
        <v>44291</v>
      </c>
      <c r="D96" s="24" t="s">
        <v>20</v>
      </c>
      <c r="E96" s="11">
        <v>32</v>
      </c>
      <c r="F96" s="65">
        <f>903.52*0.355</f>
        <v>320.74959999999999</v>
      </c>
      <c r="G96" s="1" t="s">
        <v>19</v>
      </c>
      <c r="H96" s="20">
        <v>40</v>
      </c>
    </row>
    <row r="97" spans="2:8" x14ac:dyDescent="0.25">
      <c r="B97" s="31" t="s">
        <v>117</v>
      </c>
      <c r="C97" s="8">
        <v>44291</v>
      </c>
      <c r="D97" s="24" t="s">
        <v>20</v>
      </c>
      <c r="E97" s="11">
        <v>32</v>
      </c>
      <c r="F97" s="12">
        <f>903.52*0.145</f>
        <v>131.01039999999998</v>
      </c>
      <c r="G97" s="20" t="s">
        <v>19</v>
      </c>
      <c r="H97" s="20">
        <v>0</v>
      </c>
    </row>
    <row r="98" spans="2:8" ht="28.5" x14ac:dyDescent="0.25">
      <c r="B98" s="51" t="s">
        <v>128</v>
      </c>
      <c r="C98" s="8">
        <v>44291</v>
      </c>
      <c r="D98" s="24" t="s">
        <v>10</v>
      </c>
      <c r="E98" s="11">
        <v>0</v>
      </c>
      <c r="F98" s="65">
        <v>16</v>
      </c>
      <c r="G98" s="20" t="s">
        <v>11</v>
      </c>
      <c r="H98" s="20">
        <v>0</v>
      </c>
    </row>
    <row r="99" spans="2:8" x14ac:dyDescent="0.25">
      <c r="B99" s="24" t="s">
        <v>22</v>
      </c>
      <c r="C99" s="8">
        <v>44291</v>
      </c>
      <c r="D99" s="24" t="s">
        <v>22</v>
      </c>
      <c r="E99" s="11">
        <v>119</v>
      </c>
      <c r="F99" s="65">
        <v>6.99</v>
      </c>
      <c r="G99" s="1" t="s">
        <v>64</v>
      </c>
      <c r="H99" s="20"/>
    </row>
    <row r="100" spans="2:8" x14ac:dyDescent="0.25">
      <c r="B100" s="31" t="s">
        <v>77</v>
      </c>
      <c r="C100" s="8">
        <v>44291</v>
      </c>
      <c r="D100" s="24" t="s">
        <v>25</v>
      </c>
      <c r="E100" s="11">
        <v>239</v>
      </c>
      <c r="F100" s="65">
        <v>147.25</v>
      </c>
      <c r="G100" s="1">
        <v>554</v>
      </c>
      <c r="H100" s="20">
        <v>0</v>
      </c>
    </row>
    <row r="101" spans="2:8" x14ac:dyDescent="0.25">
      <c r="B101" s="31" t="s">
        <v>129</v>
      </c>
      <c r="C101" s="8">
        <v>44291</v>
      </c>
      <c r="D101" s="24" t="s">
        <v>26</v>
      </c>
      <c r="E101" s="11">
        <v>118</v>
      </c>
      <c r="F101" s="65">
        <v>1687.25</v>
      </c>
      <c r="G101" s="1" t="s">
        <v>24</v>
      </c>
      <c r="H101" s="20">
        <v>0</v>
      </c>
    </row>
    <row r="102" spans="2:8" x14ac:dyDescent="0.25">
      <c r="B102" s="32" t="s">
        <v>102</v>
      </c>
      <c r="C102" s="8">
        <v>44291</v>
      </c>
      <c r="D102" s="27" t="s">
        <v>91</v>
      </c>
      <c r="E102" s="11">
        <v>204</v>
      </c>
      <c r="F102" s="67">
        <v>811.82</v>
      </c>
      <c r="G102" s="2" t="s">
        <v>56</v>
      </c>
      <c r="H102" s="21"/>
    </row>
    <row r="103" spans="2:8" x14ac:dyDescent="0.25">
      <c r="B103" s="31" t="s">
        <v>28</v>
      </c>
      <c r="C103" s="8">
        <v>44291</v>
      </c>
      <c r="D103" s="28" t="s">
        <v>27</v>
      </c>
      <c r="E103" s="11">
        <v>243</v>
      </c>
      <c r="F103" s="65">
        <v>79.900000000000006</v>
      </c>
      <c r="G103" s="1" t="s">
        <v>11</v>
      </c>
      <c r="H103" s="20">
        <v>55</v>
      </c>
    </row>
    <row r="104" spans="2:8" x14ac:dyDescent="0.25">
      <c r="B104" s="31" t="s">
        <v>28</v>
      </c>
      <c r="C104" s="8">
        <v>44291</v>
      </c>
      <c r="D104" s="28" t="s">
        <v>27</v>
      </c>
      <c r="E104" s="11">
        <v>243</v>
      </c>
      <c r="F104" s="65">
        <v>19.98</v>
      </c>
      <c r="G104" s="1" t="s">
        <v>11</v>
      </c>
      <c r="H104" s="20">
        <v>55</v>
      </c>
    </row>
    <row r="105" spans="2:8" x14ac:dyDescent="0.25">
      <c r="B105" s="31" t="s">
        <v>130</v>
      </c>
      <c r="C105" s="8">
        <v>44291</v>
      </c>
      <c r="D105" s="24" t="s">
        <v>25</v>
      </c>
      <c r="E105" s="11">
        <v>239</v>
      </c>
      <c r="F105" s="65">
        <v>148.25</v>
      </c>
      <c r="G105" s="1">
        <v>554</v>
      </c>
      <c r="H105" s="20">
        <v>0</v>
      </c>
    </row>
    <row r="106" spans="2:8" x14ac:dyDescent="0.25">
      <c r="B106" s="31" t="s">
        <v>131</v>
      </c>
      <c r="C106" s="8">
        <v>44291</v>
      </c>
      <c r="D106" s="24" t="s">
        <v>92</v>
      </c>
      <c r="E106" s="11">
        <v>273</v>
      </c>
      <c r="F106" s="65">
        <v>46.68</v>
      </c>
      <c r="G106" s="1" t="s">
        <v>106</v>
      </c>
      <c r="H106" s="20">
        <v>0</v>
      </c>
    </row>
    <row r="107" spans="2:8" x14ac:dyDescent="0.25">
      <c r="B107" s="31" t="s">
        <v>132</v>
      </c>
      <c r="C107" s="8">
        <v>44291</v>
      </c>
      <c r="D107" s="24" t="s">
        <v>92</v>
      </c>
      <c r="E107" s="11">
        <v>273</v>
      </c>
      <c r="F107" s="65">
        <v>3.05</v>
      </c>
      <c r="G107" s="1" t="s">
        <v>107</v>
      </c>
      <c r="H107" s="20">
        <v>0</v>
      </c>
    </row>
    <row r="108" spans="2:8" x14ac:dyDescent="0.25">
      <c r="B108" s="31" t="s">
        <v>133</v>
      </c>
      <c r="C108" s="8">
        <v>44291</v>
      </c>
      <c r="D108" s="24" t="s">
        <v>92</v>
      </c>
      <c r="E108" s="11">
        <v>273</v>
      </c>
      <c r="F108" s="65">
        <v>48.45</v>
      </c>
      <c r="G108" s="1" t="s">
        <v>106</v>
      </c>
      <c r="H108" s="20">
        <v>0</v>
      </c>
    </row>
    <row r="109" spans="2:8" x14ac:dyDescent="0.25">
      <c r="B109" s="31" t="s">
        <v>134</v>
      </c>
      <c r="C109" s="8">
        <v>44291</v>
      </c>
      <c r="D109" s="24" t="s">
        <v>92</v>
      </c>
      <c r="E109" s="11">
        <v>273</v>
      </c>
      <c r="F109" s="65">
        <v>3.77</v>
      </c>
      <c r="G109" s="1" t="s">
        <v>107</v>
      </c>
      <c r="H109" s="20">
        <v>0</v>
      </c>
    </row>
    <row r="110" spans="2:8" x14ac:dyDescent="0.25">
      <c r="B110" s="31" t="s">
        <v>135</v>
      </c>
      <c r="C110" s="8">
        <v>44291</v>
      </c>
      <c r="D110" s="28" t="s">
        <v>93</v>
      </c>
      <c r="E110" s="11">
        <v>0</v>
      </c>
      <c r="F110" s="65">
        <v>900</v>
      </c>
      <c r="G110" s="1" t="s">
        <v>106</v>
      </c>
      <c r="H110" s="20">
        <v>0</v>
      </c>
    </row>
    <row r="111" spans="2:8" x14ac:dyDescent="0.25">
      <c r="B111" s="48" t="s">
        <v>79</v>
      </c>
      <c r="C111" s="8">
        <v>44291</v>
      </c>
      <c r="D111" s="48" t="s">
        <v>29</v>
      </c>
      <c r="E111" s="11">
        <v>244</v>
      </c>
      <c r="F111" s="49">
        <v>88.14</v>
      </c>
      <c r="G111" s="30">
        <v>554</v>
      </c>
      <c r="H111" s="20">
        <v>0</v>
      </c>
    </row>
    <row r="112" spans="2:8" x14ac:dyDescent="0.25">
      <c r="B112" s="48" t="s">
        <v>103</v>
      </c>
      <c r="C112" s="8">
        <v>44291</v>
      </c>
      <c r="D112" s="48" t="s">
        <v>10</v>
      </c>
      <c r="E112" s="11">
        <v>0</v>
      </c>
      <c r="F112" s="49">
        <v>16</v>
      </c>
      <c r="G112" s="30" t="s">
        <v>11</v>
      </c>
      <c r="H112" s="20">
        <v>0</v>
      </c>
    </row>
    <row r="113" spans="1:8" x14ac:dyDescent="0.25">
      <c r="B113" s="48" t="s">
        <v>136</v>
      </c>
      <c r="C113" s="8">
        <v>44291</v>
      </c>
      <c r="D113" s="48" t="s">
        <v>94</v>
      </c>
      <c r="E113" s="11">
        <v>151</v>
      </c>
      <c r="F113" s="49">
        <v>69.44</v>
      </c>
      <c r="G113" s="1" t="s">
        <v>106</v>
      </c>
      <c r="H113" s="20">
        <v>0</v>
      </c>
    </row>
    <row r="114" spans="1:8" x14ac:dyDescent="0.25">
      <c r="B114" s="48" t="s">
        <v>137</v>
      </c>
      <c r="C114" s="8">
        <v>44291</v>
      </c>
      <c r="D114" s="48" t="s">
        <v>94</v>
      </c>
      <c r="E114" s="11">
        <v>151</v>
      </c>
      <c r="F114" s="49">
        <v>11.35</v>
      </c>
      <c r="G114" s="1" t="s">
        <v>107</v>
      </c>
      <c r="H114" s="20">
        <v>0</v>
      </c>
    </row>
    <row r="115" spans="1:8" x14ac:dyDescent="0.25">
      <c r="B115" s="48" t="s">
        <v>104</v>
      </c>
      <c r="C115" s="8">
        <v>44291</v>
      </c>
      <c r="D115" s="48" t="s">
        <v>10</v>
      </c>
      <c r="E115" s="11">
        <v>0</v>
      </c>
      <c r="F115" s="49">
        <v>16</v>
      </c>
      <c r="G115" s="30" t="s">
        <v>11</v>
      </c>
      <c r="H115" s="20">
        <v>0</v>
      </c>
    </row>
    <row r="116" spans="1:8" x14ac:dyDescent="0.25">
      <c r="B116" s="48" t="s">
        <v>138</v>
      </c>
      <c r="C116" s="8">
        <v>44291</v>
      </c>
      <c r="D116" s="48" t="s">
        <v>95</v>
      </c>
      <c r="E116" s="11">
        <v>0</v>
      </c>
      <c r="F116" s="49">
        <v>135</v>
      </c>
      <c r="G116" s="1" t="s">
        <v>106</v>
      </c>
      <c r="H116" s="20">
        <v>0</v>
      </c>
    </row>
    <row r="117" spans="1:8" x14ac:dyDescent="0.25">
      <c r="B117" s="48" t="s">
        <v>139</v>
      </c>
      <c r="C117" s="8">
        <v>44291</v>
      </c>
      <c r="D117" s="48" t="s">
        <v>96</v>
      </c>
      <c r="E117" s="11">
        <v>119</v>
      </c>
      <c r="F117" s="49">
        <v>1200</v>
      </c>
      <c r="G117" s="30">
        <v>767</v>
      </c>
      <c r="H117" s="20">
        <v>0</v>
      </c>
    </row>
    <row r="118" spans="1:8" x14ac:dyDescent="0.25">
      <c r="B118" s="48" t="s">
        <v>105</v>
      </c>
      <c r="C118" s="8">
        <v>44291</v>
      </c>
      <c r="D118" s="24" t="s">
        <v>97</v>
      </c>
      <c r="E118" s="11">
        <v>0</v>
      </c>
      <c r="F118" s="65">
        <v>64.900000000000006</v>
      </c>
      <c r="G118" s="30"/>
      <c r="H118" s="30">
        <v>50</v>
      </c>
    </row>
    <row r="119" spans="1:8" x14ac:dyDescent="0.25">
      <c r="B119" s="29" t="s">
        <v>140</v>
      </c>
      <c r="C119" s="8">
        <v>44291</v>
      </c>
      <c r="D119" s="29" t="s">
        <v>12</v>
      </c>
      <c r="E119" s="11">
        <v>219</v>
      </c>
      <c r="F119" s="65">
        <v>28.4</v>
      </c>
      <c r="G119" s="1" t="s">
        <v>14</v>
      </c>
      <c r="H119" s="20">
        <v>0</v>
      </c>
    </row>
    <row r="120" spans="1:8" x14ac:dyDescent="0.25">
      <c r="B120" s="59" t="s">
        <v>124</v>
      </c>
      <c r="C120" s="8">
        <v>44291</v>
      </c>
      <c r="D120" s="25" t="s">
        <v>98</v>
      </c>
      <c r="E120" s="11">
        <v>0</v>
      </c>
      <c r="F120" s="67">
        <v>42.49</v>
      </c>
      <c r="G120" s="2"/>
      <c r="H120" s="26">
        <v>50</v>
      </c>
    </row>
    <row r="121" spans="1:8" x14ac:dyDescent="0.25">
      <c r="B121" s="33" t="s">
        <v>38</v>
      </c>
      <c r="C121" s="8">
        <v>44291</v>
      </c>
      <c r="D121" s="37" t="s">
        <v>68</v>
      </c>
      <c r="E121" s="5">
        <v>238</v>
      </c>
      <c r="F121" s="65">
        <v>100</v>
      </c>
      <c r="G121" s="1" t="s">
        <v>6</v>
      </c>
      <c r="H121" s="30">
        <v>50</v>
      </c>
    </row>
    <row r="122" spans="1:8" x14ac:dyDescent="0.25">
      <c r="B122" s="33" t="s">
        <v>123</v>
      </c>
      <c r="C122" s="8">
        <v>44291</v>
      </c>
      <c r="D122" s="74" t="s">
        <v>35</v>
      </c>
      <c r="E122" s="11">
        <v>245</v>
      </c>
      <c r="F122" s="65">
        <v>1274.9100000000001</v>
      </c>
      <c r="G122" s="1" t="s">
        <v>56</v>
      </c>
      <c r="H122" s="30">
        <v>50</v>
      </c>
    </row>
    <row r="123" spans="1:8" x14ac:dyDescent="0.25">
      <c r="B123" s="33" t="s">
        <v>39</v>
      </c>
      <c r="C123" s="8">
        <v>44291</v>
      </c>
      <c r="D123" s="40" t="s">
        <v>69</v>
      </c>
      <c r="E123" s="11">
        <v>204</v>
      </c>
      <c r="F123" s="65">
        <v>357.91</v>
      </c>
      <c r="G123" s="1" t="s">
        <v>56</v>
      </c>
      <c r="H123" s="30">
        <v>50</v>
      </c>
    </row>
    <row r="124" spans="1:8" x14ac:dyDescent="0.25">
      <c r="B124" s="29" t="s">
        <v>99</v>
      </c>
      <c r="C124" s="8">
        <v>44291</v>
      </c>
      <c r="D124" s="29" t="s">
        <v>99</v>
      </c>
      <c r="E124" s="11">
        <v>224</v>
      </c>
      <c r="F124" s="65">
        <v>4.08</v>
      </c>
      <c r="G124" s="1" t="s">
        <v>141</v>
      </c>
      <c r="H124" s="30"/>
    </row>
    <row r="125" spans="1:8" x14ac:dyDescent="0.25">
      <c r="B125" s="29" t="s">
        <v>100</v>
      </c>
      <c r="C125" s="8">
        <v>44291</v>
      </c>
      <c r="D125" s="29" t="s">
        <v>100</v>
      </c>
      <c r="E125" s="11">
        <v>224</v>
      </c>
      <c r="F125" s="65">
        <v>82.11</v>
      </c>
      <c r="G125" s="1" t="s">
        <v>141</v>
      </c>
      <c r="H125" s="30"/>
    </row>
    <row r="126" spans="1:8" x14ac:dyDescent="0.25">
      <c r="B126" s="34" t="s">
        <v>36</v>
      </c>
      <c r="C126" s="8">
        <v>44291</v>
      </c>
      <c r="D126" s="42" t="s">
        <v>70</v>
      </c>
      <c r="E126" s="11">
        <v>224</v>
      </c>
      <c r="F126" s="64">
        <v>17.5</v>
      </c>
      <c r="G126" s="11">
        <v>15</v>
      </c>
      <c r="H126" s="58"/>
    </row>
    <row r="127" spans="1:8" s="6" customFormat="1" x14ac:dyDescent="0.25">
      <c r="A127" s="93"/>
      <c r="B127" s="93"/>
      <c r="D127" s="60"/>
      <c r="E127" s="61"/>
      <c r="F127" s="94"/>
      <c r="G127" s="62"/>
      <c r="H127" s="62"/>
    </row>
  </sheetData>
  <autoFilter ref="A3:HG126" xr:uid="{BF6703FE-B798-48F7-8C01-8AD32EFDEBAF}"/>
  <mergeCells count="1">
    <mergeCell ref="A1:H1"/>
  </mergeCells>
  <hyperlinks>
    <hyperlink ref="D75" r:id="rId1" display="http://streamyard.com/" xr:uid="{B432BF2C-4EAF-4B39-96F5-43C777805FAE}"/>
    <hyperlink ref="D77" r:id="rId2" display="http://www.reportei.com/" xr:uid="{77D438B6-7AF8-4D99-8124-33347175D979}"/>
    <hyperlink ref="D78" r:id="rId3" display="http://streamyard.com/" xr:uid="{B5A7DB58-9374-48B2-B8B7-37943769F988}"/>
    <hyperlink ref="B77" r:id="rId4" display="http://www.reportei.com/" xr:uid="{D72996D2-28C3-4B88-8988-13C8D6D6E159}"/>
    <hyperlink ref="B78" r:id="rId5" display="http://streamyard.com/" xr:uid="{324AEB3C-CA9D-443D-999D-09F79AF6CB1E}"/>
  </hyperlinks>
  <pageMargins left="0.511811024" right="0.511811024" top="0.78740157499999996" bottom="0.78740157499999996" header="0.31496062000000002" footer="0.31496062000000002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Cadaris</dc:creator>
  <cp:lastModifiedBy>Cadaris</cp:lastModifiedBy>
  <dcterms:created xsi:type="dcterms:W3CDTF">2021-01-12T16:05:41Z</dcterms:created>
  <dcterms:modified xsi:type="dcterms:W3CDTF">2021-04-11T23:18:34Z</dcterms:modified>
</cp:coreProperties>
</file>